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0680" activeTab="0"/>
  </bookViews>
  <sheets>
    <sheet name="202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<sst xmlns="http://schemas.openxmlformats.org/spreadsheetml/2006/main" count="42" uniqueCount="39">
  <si>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№</t>
  </si>
  <si>
    <t>Функция,дейност</t>
  </si>
  <si>
    <t>ДЪРЖАВНИ ДЕЙНОСТИ</t>
  </si>
  <si>
    <t>Общинска администрация</t>
  </si>
  <si>
    <t>МЕСТНИ ДЕЙНОСТИ</t>
  </si>
  <si>
    <t>Общински съвет</t>
  </si>
  <si>
    <t>Общи държавни служби</t>
  </si>
  <si>
    <t xml:space="preserve"> Осветление на улици</t>
  </si>
  <si>
    <t xml:space="preserve"> Спортни бази</t>
  </si>
  <si>
    <t>Образование</t>
  </si>
  <si>
    <t xml:space="preserve"> Жилищно стройтелство и БКС</t>
  </si>
  <si>
    <t>Почивно дело, култура и религиозни дейности</t>
  </si>
  <si>
    <t>ДОФИНАНСИРАНЕ</t>
  </si>
  <si>
    <t xml:space="preserve"> Общи държавни служби</t>
  </si>
  <si>
    <t>СПРАВКА</t>
  </si>
  <si>
    <t>ЗА ЧИСЛЕНОСТТА НА ПЕРСОНАЛА И СРЕДСТВАТА ЗА РАБОТНИ ЗАПЛАТИ</t>
  </si>
  <si>
    <t xml:space="preserve"> Здравеопазване</t>
  </si>
  <si>
    <t>I.</t>
  </si>
  <si>
    <t>II.</t>
  </si>
  <si>
    <t>III.</t>
  </si>
  <si>
    <t xml:space="preserve">Детски ясли, детски млечни кухни </t>
  </si>
  <si>
    <t>Управление на дейностите по отпадъците</t>
  </si>
  <si>
    <t>Социално осигуряване подпомагане и грижи</t>
  </si>
  <si>
    <t>Домашен социален патронаж</t>
  </si>
  <si>
    <t>Приложение № 7</t>
  </si>
  <si>
    <t>Други дейности по образованието</t>
  </si>
  <si>
    <t>Отбрана и сигурност</t>
  </si>
  <si>
    <t>ОМП</t>
  </si>
  <si>
    <t xml:space="preserve">  Детски градини</t>
  </si>
  <si>
    <t>Здравен кабинет в ДГ и Училища</t>
  </si>
  <si>
    <t>Кметове</t>
  </si>
  <si>
    <t>Кметски наместници</t>
  </si>
  <si>
    <t>Здравни медиатори</t>
  </si>
  <si>
    <t>Асистентска подкрепа</t>
  </si>
  <si>
    <t>Численост на персонала 01.01.2023</t>
  </si>
  <si>
    <t>Община Криводол за 2023 г.</t>
  </si>
  <si>
    <t>Средства за работна заплата за 2023 година</t>
  </si>
  <si>
    <t>СрБРЗ от 01.01.2023 г.</t>
  </si>
  <si>
    <t>Криводол 2023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</si>
</sst>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[$-402]dd\ mmmm\ yyyy\ &quot;г.&quot;"/>
    <numFmt numFmtId="182" formatCode="hh:mm:ss\ &quot;ч.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173" fontId="0" fillId="0" borderId="10" xfId="49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/>
    </xf>
    <xf numFmtId="173" fontId="0" fillId="0" borderId="10" xfId="49" applyFont="1" applyFill="1" applyBorder="1" applyAlignment="1">
      <alignment horizontal="center" vertical="center"/>
    </xf>
    <xf numFmtId="173" fontId="0" fillId="0" borderId="10" xfId="49" applyFont="1" applyFill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1" fillId="0" borderId="10" xfId="0" applyFont="1" applyFill="1" applyBorder="1" applyAlignment="1">
      <alignment/>
    </xf>
    <xf numFmtId="2" fontId="4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center"/>
    </xf>
    <xf numFmtId="179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41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zoomScale="120" zoomScaleNormal="120" zoomScalePageLayoutView="0" workbookViewId="0" topLeftCell="A13">
      <selection activeCell="I39" sqref="I39"/>
    </sheetView>
  </sheetViews>
  <sheetFormatPr defaultColWidth="9.140625" defaultRowHeight="12.75"/>
  <cols>
    <col min="1" max="1" width="5.00390625" style="0" customWidth="1"/>
    <col min="2" max="2" width="28.140625" style="0" customWidth="1"/>
    <col min="3" max="3" width="12.57421875" style="0" customWidth="1"/>
    <col min="4" max="4" width="14.57421875" style="0" customWidth="1"/>
    <col min="5" max="5" width="13.421875" style="0" customWidth="1"/>
  </cols>
  <sheetData>
    <row r="2" spans="4:5" ht="12.75">
      <c r="D2" s="4"/>
      <c r="E2" s="4" t="s">
        <v>24</v>
      </c>
    </row>
    <row r="3" ht="12.75">
      <c r="D3" s="4"/>
    </row>
    <row r="4" ht="12.75">
      <c r="C4" s="5" t="s">
        <v>14</v>
      </c>
    </row>
    <row r="5" spans="2:5" ht="12.75">
      <c r="B5" s="4" t="s">
        <v>15</v>
      </c>
      <c r="C5" s="4"/>
      <c r="D5" s="4"/>
      <c r="E5" s="4"/>
    </row>
    <row r="6" ht="12.75">
      <c r="C6" s="5" t="s">
        <v>35</v>
      </c>
    </row>
    <row r="7" ht="3" customHeight="1">
      <c r="C7" s="5"/>
    </row>
    <row r="8" spans="1:5" ht="99.75" customHeight="1">
      <c r="A8" s="1" t="s">
        <v>0</v>
      </c>
      <c r="B8" s="16" t="s">
        <v>1</v>
      </c>
      <c r="C8" s="2" t="s">
        <v>34</v>
      </c>
      <c r="D8" s="8" t="s">
        <v>36</v>
      </c>
      <c r="E8" s="8" t="s">
        <v>37</v>
      </c>
    </row>
    <row r="9" spans="1:5" s="12" customFormat="1" ht="14.25" customHeight="1">
      <c r="A9" s="35" t="s">
        <v>17</v>
      </c>
      <c r="B9" s="36" t="s">
        <v>2</v>
      </c>
      <c r="C9" s="37">
        <f>SUM(C10+C14+C16+C20+C23)</f>
        <v>135</v>
      </c>
      <c r="D9" s="38">
        <f>SUM(D10+D14+D16+D20)</f>
        <v>2220803</v>
      </c>
      <c r="E9" s="39"/>
    </row>
    <row r="10" spans="1:5" ht="14.25" customHeight="1">
      <c r="A10" s="3">
        <v>1</v>
      </c>
      <c r="B10" s="16" t="s">
        <v>13</v>
      </c>
      <c r="C10" s="11">
        <v>51</v>
      </c>
      <c r="D10" s="9">
        <f>SUM(D11:D13)</f>
        <v>1009226</v>
      </c>
      <c r="E10" s="23">
        <f>SUM(D10/12/51)</f>
        <v>1649.062091503268</v>
      </c>
    </row>
    <row r="11" spans="1:5" ht="14.25" customHeight="1">
      <c r="A11" s="3"/>
      <c r="B11" s="33" t="s">
        <v>30</v>
      </c>
      <c r="C11" s="20">
        <v>7</v>
      </c>
      <c r="D11" s="15">
        <v>176004</v>
      </c>
      <c r="E11" s="25">
        <f>SUM(D11/12/7)</f>
        <v>2095.285714285714</v>
      </c>
    </row>
    <row r="12" spans="1:5" ht="14.25" customHeight="1">
      <c r="A12" s="3"/>
      <c r="B12" t="s">
        <v>31</v>
      </c>
      <c r="C12" s="20">
        <v>8</v>
      </c>
      <c r="D12" s="15">
        <v>129254</v>
      </c>
      <c r="E12" s="25">
        <f>SUM(D12/12/8)</f>
        <v>1346.3958333333333</v>
      </c>
    </row>
    <row r="13" spans="1:5" ht="14.25" customHeight="1">
      <c r="A13" s="3"/>
      <c r="B13" s="18" t="s">
        <v>3</v>
      </c>
      <c r="C13" s="20">
        <v>34</v>
      </c>
      <c r="D13" s="15">
        <v>703968</v>
      </c>
      <c r="E13" s="26">
        <f>SUM(D13/12/34)</f>
        <v>1725.4117647058824</v>
      </c>
    </row>
    <row r="14" spans="1:5" s="13" customFormat="1" ht="14.25" customHeight="1">
      <c r="A14" s="3">
        <v>2</v>
      </c>
      <c r="B14" s="16" t="s">
        <v>26</v>
      </c>
      <c r="C14" s="11">
        <v>7</v>
      </c>
      <c r="D14" s="9">
        <v>78120</v>
      </c>
      <c r="E14" s="23">
        <v>930</v>
      </c>
    </row>
    <row r="15" spans="1:5" ht="14.25" customHeight="1">
      <c r="A15" s="3"/>
      <c r="B15" s="18" t="s">
        <v>27</v>
      </c>
      <c r="C15" s="7">
        <v>7</v>
      </c>
      <c r="D15" s="15">
        <v>78120</v>
      </c>
      <c r="E15" s="21">
        <f>SUM(D15/12)/7</f>
        <v>930</v>
      </c>
    </row>
    <row r="16" spans="1:5" ht="12.75">
      <c r="A16" s="3">
        <v>3</v>
      </c>
      <c r="B16" s="19" t="s">
        <v>16</v>
      </c>
      <c r="C16" s="11">
        <f>SUM(C17:C19)</f>
        <v>8</v>
      </c>
      <c r="D16" s="9">
        <f>SUM(D17:D19)</f>
        <v>108732</v>
      </c>
      <c r="E16" s="23">
        <f>SUM(D16/12/8)</f>
        <v>1132.625</v>
      </c>
    </row>
    <row r="17" spans="1:5" ht="12.75">
      <c r="A17" s="3"/>
      <c r="B17" s="18" t="s">
        <v>20</v>
      </c>
      <c r="C17" s="7">
        <v>1</v>
      </c>
      <c r="D17" s="10">
        <v>15120</v>
      </c>
      <c r="E17" s="22">
        <f>SUM(D17/12)/1</f>
        <v>1260</v>
      </c>
    </row>
    <row r="18" spans="1:5" ht="14.25" customHeight="1">
      <c r="A18" s="3"/>
      <c r="B18" s="17" t="s">
        <v>29</v>
      </c>
      <c r="C18" s="7">
        <v>5</v>
      </c>
      <c r="D18" s="10">
        <v>72600</v>
      </c>
      <c r="E18" s="22">
        <f>SUM(D18/12)/5</f>
        <v>1210</v>
      </c>
    </row>
    <row r="19" spans="1:5" ht="14.25" customHeight="1">
      <c r="A19" s="3"/>
      <c r="B19" s="17" t="s">
        <v>32</v>
      </c>
      <c r="C19" s="7">
        <v>2</v>
      </c>
      <c r="D19" s="10">
        <v>21012</v>
      </c>
      <c r="E19" s="22">
        <f>SUM(D19/12)/2</f>
        <v>875.5</v>
      </c>
    </row>
    <row r="20" spans="1:5" ht="12.75">
      <c r="A20" s="3">
        <v>4</v>
      </c>
      <c r="B20" s="16" t="s">
        <v>9</v>
      </c>
      <c r="C20" s="11">
        <f>SUM(C21:C22)</f>
        <v>56</v>
      </c>
      <c r="D20" s="9">
        <f>SUM(D21:D22)</f>
        <v>1024725</v>
      </c>
      <c r="E20" s="23">
        <v>1143.79</v>
      </c>
    </row>
    <row r="21" spans="1:5" ht="12.75">
      <c r="A21" s="29"/>
      <c r="B21" s="30" t="s">
        <v>28</v>
      </c>
      <c r="C21" s="31">
        <v>52</v>
      </c>
      <c r="D21" s="43">
        <v>964845</v>
      </c>
      <c r="E21" s="32">
        <f>SUM(D21/52)/12</f>
        <v>1546.2259615384617</v>
      </c>
    </row>
    <row r="22" spans="1:5" ht="24">
      <c r="A22" s="3"/>
      <c r="B22" s="17" t="s">
        <v>25</v>
      </c>
      <c r="C22" s="20">
        <v>4</v>
      </c>
      <c r="D22" s="15">
        <v>59880</v>
      </c>
      <c r="E22" s="22">
        <f>SUM(D22/12/4)</f>
        <v>1247.5</v>
      </c>
    </row>
    <row r="23" spans="1:5" ht="24">
      <c r="A23" s="3">
        <v>5</v>
      </c>
      <c r="B23" s="19" t="s">
        <v>22</v>
      </c>
      <c r="C23" s="11">
        <v>13</v>
      </c>
      <c r="D23" s="15">
        <v>147456</v>
      </c>
      <c r="E23" s="22">
        <f>SUM(D23/12)/13</f>
        <v>945.2307692307693</v>
      </c>
    </row>
    <row r="24" spans="1:5" ht="12.75">
      <c r="A24" s="3"/>
      <c r="B24" s="17" t="s">
        <v>33</v>
      </c>
      <c r="C24" s="20">
        <v>13</v>
      </c>
      <c r="D24" s="15">
        <v>147456</v>
      </c>
      <c r="E24" s="22">
        <f>SUM(D24/12)/13</f>
        <v>945.2307692307693</v>
      </c>
    </row>
    <row r="25" spans="1:5" s="12" customFormat="1" ht="12.75">
      <c r="A25" s="35" t="s">
        <v>18</v>
      </c>
      <c r="B25" s="36" t="s">
        <v>4</v>
      </c>
      <c r="C25" s="38">
        <f>SUM(C26+C28+C30+C33)</f>
        <v>39</v>
      </c>
      <c r="D25" s="38">
        <f>SUM(D26+D28+D30+D33)</f>
        <v>533956</v>
      </c>
      <c r="E25" s="40"/>
    </row>
    <row r="26" spans="1:5" ht="12.75">
      <c r="A26" s="3">
        <v>1</v>
      </c>
      <c r="B26" s="16" t="s">
        <v>6</v>
      </c>
      <c r="C26" s="1">
        <v>13</v>
      </c>
      <c r="D26" s="9">
        <f>SUM(D27)</f>
        <v>222535</v>
      </c>
      <c r="E26" s="23">
        <v>1426.51</v>
      </c>
    </row>
    <row r="27" spans="1:5" ht="12.75">
      <c r="A27" s="3"/>
      <c r="B27" s="18" t="s">
        <v>5</v>
      </c>
      <c r="C27" s="7">
        <v>13</v>
      </c>
      <c r="D27" s="10">
        <v>222535</v>
      </c>
      <c r="E27" s="22">
        <f>SUM(D27/12)/13</f>
        <v>1426.5064102564102</v>
      </c>
    </row>
    <row r="28" spans="1:5" ht="24">
      <c r="A28" s="3">
        <v>2</v>
      </c>
      <c r="B28" s="19" t="s">
        <v>22</v>
      </c>
      <c r="C28" s="1">
        <v>16</v>
      </c>
      <c r="D28" s="9">
        <v>193457</v>
      </c>
      <c r="E28" s="23">
        <v>1007.59</v>
      </c>
    </row>
    <row r="29" spans="1:5" ht="12.75">
      <c r="A29" s="3"/>
      <c r="B29" s="17" t="s">
        <v>23</v>
      </c>
      <c r="C29" s="20">
        <v>16</v>
      </c>
      <c r="D29" s="15">
        <v>193457</v>
      </c>
      <c r="E29" s="22">
        <f>SUM(D29/12/16)</f>
        <v>1007.5885416666666</v>
      </c>
    </row>
    <row r="30" spans="1:5" ht="12.75">
      <c r="A30" s="3">
        <v>3</v>
      </c>
      <c r="B30" s="19" t="s">
        <v>10</v>
      </c>
      <c r="C30" s="1">
        <f>SUM(C31:C32)</f>
        <v>8</v>
      </c>
      <c r="D30" s="9">
        <f>SUM(D31:D32)</f>
        <v>91402</v>
      </c>
      <c r="E30" s="3"/>
    </row>
    <row r="31" spans="1:5" ht="12.75">
      <c r="A31" s="3"/>
      <c r="B31" s="18" t="s">
        <v>7</v>
      </c>
      <c r="C31" s="7">
        <v>2</v>
      </c>
      <c r="D31" s="10">
        <v>23460</v>
      </c>
      <c r="E31" s="22">
        <v>977.5</v>
      </c>
    </row>
    <row r="32" spans="1:5" ht="24">
      <c r="A32" s="3"/>
      <c r="B32" s="17" t="s">
        <v>21</v>
      </c>
      <c r="C32" s="34">
        <v>6</v>
      </c>
      <c r="D32" s="10">
        <v>67942</v>
      </c>
      <c r="E32" s="22">
        <f>SUM(D32/12/6)</f>
        <v>943.6388888888888</v>
      </c>
    </row>
    <row r="33" spans="1:5" ht="24">
      <c r="A33" s="3">
        <v>4</v>
      </c>
      <c r="B33" s="19" t="s">
        <v>11</v>
      </c>
      <c r="C33" s="1">
        <v>2</v>
      </c>
      <c r="D33" s="9">
        <f>SUM(D34)</f>
        <v>26562</v>
      </c>
      <c r="E33" s="23">
        <v>1106.75</v>
      </c>
    </row>
    <row r="34" spans="1:5" ht="12.75">
      <c r="A34" s="3"/>
      <c r="B34" s="18" t="s">
        <v>8</v>
      </c>
      <c r="C34" s="7">
        <v>2</v>
      </c>
      <c r="D34" s="15">
        <v>26562</v>
      </c>
      <c r="E34" s="22">
        <f>SUM(D34/12)/2</f>
        <v>1106.75</v>
      </c>
    </row>
    <row r="35" spans="1:5" s="12" customFormat="1" ht="12.75">
      <c r="A35" s="35" t="s">
        <v>19</v>
      </c>
      <c r="B35" s="36" t="s">
        <v>12</v>
      </c>
      <c r="C35" s="41">
        <f>SUM(C37)</f>
        <v>9</v>
      </c>
      <c r="D35" s="42">
        <f>SUM(D36)</f>
        <v>90720</v>
      </c>
      <c r="E35" s="35"/>
    </row>
    <row r="36" spans="1:5" ht="12.75">
      <c r="A36" s="3">
        <v>1</v>
      </c>
      <c r="B36" s="16" t="s">
        <v>13</v>
      </c>
      <c r="C36" s="24"/>
      <c r="D36" s="9">
        <f>SUM(D37)</f>
        <v>90720</v>
      </c>
      <c r="E36" s="23">
        <v>840</v>
      </c>
    </row>
    <row r="37" spans="1:5" ht="12.75">
      <c r="A37" s="3"/>
      <c r="B37" s="18" t="s">
        <v>3</v>
      </c>
      <c r="C37" s="7">
        <v>9</v>
      </c>
      <c r="D37" s="15">
        <v>90720</v>
      </c>
      <c r="E37" s="21">
        <f>SUM(D37/12)/9</f>
        <v>840</v>
      </c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27"/>
      <c r="D39" s="28"/>
      <c r="E39" s="6"/>
    </row>
    <row r="40" spans="1:3" ht="12.75">
      <c r="A40" s="6"/>
      <c r="B40" s="6"/>
      <c r="C40" s="6"/>
    </row>
    <row r="41" spans="1:5" ht="12.75">
      <c r="A41" s="6"/>
      <c r="B41" s="6"/>
      <c r="C41" s="6"/>
      <c r="D41" s="6"/>
      <c r="E41" s="6"/>
    </row>
    <row r="42" spans="1:4" ht="12.75">
      <c r="A42" s="6"/>
      <c r="B42" s="6"/>
      <c r="C42" s="6"/>
      <c r="D42" s="14" t="s">
        <v>38</v>
      </c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Galya_PC</cp:lastModifiedBy>
  <cp:lastPrinted>2022-03-23T06:53:21Z</cp:lastPrinted>
  <dcterms:created xsi:type="dcterms:W3CDTF">2012-11-28T14:22:55Z</dcterms:created>
  <dcterms:modified xsi:type="dcterms:W3CDTF">2023-08-18T08:32:02Z</dcterms:modified>
  <cp:category/>
  <cp:version/>
  <cp:contentType/>
  <cp:contentStatus/>
</cp:coreProperties>
</file>