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<sst xmlns="http://schemas.openxmlformats.org/spreadsheetml/2006/main" count="2801" uniqueCount="2084">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</sst>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42490</v>
      </c>
      <c r="M6" s="1024"/>
      <c r="N6" s="1049" t="s">
        <v>1090</v>
      </c>
      <c r="O6" s="1013"/>
      <c r="P6" s="1050">
        <f>OTCHET!F9</f>
        <v>42490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42490</v>
      </c>
      <c r="H9" s="1024"/>
      <c r="I9" s="1074">
        <f>+L4</f>
        <v>2016</v>
      </c>
      <c r="J9" s="1075">
        <f>+L6</f>
        <v>42490</v>
      </c>
      <c r="K9" s="1076"/>
      <c r="L9" s="1077">
        <f>+L6</f>
        <v>42490</v>
      </c>
      <c r="M9" s="1076"/>
      <c r="N9" s="1078">
        <f>+L6</f>
        <v>42490</v>
      </c>
      <c r="O9" s="1079"/>
      <c r="P9" s="1080">
        <f>+L4</f>
        <v>2016</v>
      </c>
      <c r="Q9" s="1078">
        <f>+L6</f>
        <v>42490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-2049</v>
      </c>
      <c r="M115" s="1100"/>
      <c r="N115" s="1137">
        <f>+ROUND(+G115+J115+L115,0)</f>
        <v>-2049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-2049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-2049</v>
      </c>
      <c r="M117" s="1100"/>
      <c r="N117" s="1214">
        <f>+ROUND(+SUM(N115:N116),0)</f>
        <v>-2049</v>
      </c>
      <c r="O117" s="1102"/>
      <c r="P117" s="1212">
        <f>+ROUND(+SUM(P115:P116),0)</f>
        <v>0</v>
      </c>
      <c r="Q117" s="1213">
        <f>+ROUND(+SUM(Q115:Q116),0)</f>
        <v>-2049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-2049</v>
      </c>
      <c r="M119" s="1100"/>
      <c r="N119" s="1239">
        <f>+ROUND(N105+N109+N113+N117,0)</f>
        <v>-2049</v>
      </c>
      <c r="O119" s="1102"/>
      <c r="P119" s="1285">
        <f>+ROUND(P105+P109+P113+P117,0)</f>
        <v>0</v>
      </c>
      <c r="Q119" s="1238">
        <f>+ROUND(Q105+Q109+Q113+Q117,0)</f>
        <v>-2049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379</v>
      </c>
      <c r="M129" s="1100"/>
      <c r="N129" s="1126">
        <f>+ROUND(+G129+J129+L129,0)</f>
        <v>379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379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18</v>
      </c>
      <c r="M130" s="1100"/>
      <c r="N130" s="1301">
        <f>+ROUND(+N129-N127-N128,0)</f>
        <v>18</v>
      </c>
      <c r="O130" s="1102"/>
      <c r="P130" s="1299">
        <f>+ROUND(+P129-P127-P128,0)</f>
        <v>0</v>
      </c>
      <c r="Q130" s="1300">
        <f>+ROUND(+Q129-Q127-Q128,0)</f>
        <v>18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42490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-2049</v>
      </c>
      <c r="G84" s="911">
        <f>+G85+G86</f>
        <v>0</v>
      </c>
      <c r="H84" s="912">
        <f>+H85+H86</f>
        <v>-2049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-2049</v>
      </c>
      <c r="G86" s="969">
        <f>+OTCHET!I515+OTCHET!I518+OTCHET!I538</f>
        <v>0</v>
      </c>
      <c r="H86" s="970">
        <f>+OTCHET!J515+OTCHET!J518+OTCHET!J538</f>
        <v>-2049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-379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-379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42490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42490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42490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42490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42490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-2049</v>
      </c>
      <c r="K538" s="585">
        <f t="shared" si="123"/>
        <v>0</v>
      </c>
      <c r="L538" s="582">
        <f t="shared" si="123"/>
        <v>-2049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-2049</v>
      </c>
      <c r="K540" s="601">
        <v>0</v>
      </c>
      <c r="L540" s="1391">
        <f t="shared" si="112"/>
        <v>-2049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-18</v>
      </c>
      <c r="K560" s="585">
        <f t="shared" si="124"/>
        <v>0</v>
      </c>
      <c r="L560" s="582">
        <f t="shared" si="124"/>
        <v>-18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-379</v>
      </c>
      <c r="K567" s="589">
        <v>0</v>
      </c>
      <c r="L567" s="1386">
        <f t="shared" si="125"/>
        <v>-379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2016-05-13T13:01:08Z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