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<sst xmlns="http://schemas.openxmlformats.org/spreadsheetml/2006/main" count="2724" uniqueCount="2074">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</sst>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>
        <f>+OTCHET!B9</f>
        <v>0</v>
      </c>
      <c r="C2" s="1751"/>
      <c r="D2" s="1752"/>
      <c r="E2" s="1021"/>
      <c r="F2" s="1022">
        <f>+OTCHET!H9</f>
        <v>0</v>
      </c>
      <c r="G2" s="1023" t="str">
        <f>+OTCHET!F12</f>
        <v>5606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2151</v>
      </c>
      <c r="K129" s="1097"/>
      <c r="L129" s="1110">
        <f>+IF($P$2=33,$Q129,0)</f>
        <v>0</v>
      </c>
      <c r="M129" s="1097"/>
      <c r="N129" s="1111">
        <f>+ROUND(+G129+J129+L129,0)</f>
        <v>2151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2151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2151</v>
      </c>
      <c r="K131" s="1097"/>
      <c r="L131" s="1122">
        <f>+IF($P$2=33,$Q131,0)</f>
        <v>0</v>
      </c>
      <c r="M131" s="1097"/>
      <c r="N131" s="1123">
        <f>+ROUND(+G131+J131+L131,0)</f>
        <v>2151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2151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14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2151</v>
      </c>
      <c r="G90" s="904">
        <f>+OTCHET!I569+OTCHET!I570+OTCHET!I571+OTCHET!I572+OTCHET!I573+OTCHET!I574</f>
        <v>2151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-2151</v>
      </c>
      <c r="G91" s="818">
        <f>+OTCHET!I575+OTCHET!I576+OTCHET!I577+OTCHET!I578+OTCHET!I579+OTCHET!I580+OTCHET!I581</f>
        <v>-2151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I576" sqref="I57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/>
      <c r="C9" s="1847"/>
      <c r="D9" s="1848"/>
      <c r="E9" s="115">
        <v>43101</v>
      </c>
      <c r="F9" s="116">
        <v>43159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Криводол</v>
      </c>
      <c r="C12" s="1809"/>
      <c r="D12" s="1810"/>
      <c r="E12" s="118" t="s">
        <v>975</v>
      </c>
      <c r="F12" s="1588" t="s">
        <v>1437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>
        <f>$B$9</f>
        <v>0</v>
      </c>
      <c r="C177" s="1806"/>
      <c r="D177" s="1807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Криводол</v>
      </c>
      <c r="C180" s="1809"/>
      <c r="D180" s="1810"/>
      <c r="E180" s="232" t="s">
        <v>900</v>
      </c>
      <c r="F180" s="233" t="str">
        <f>$F$12</f>
        <v>5606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>
        <f>$B$9</f>
        <v>0</v>
      </c>
      <c r="C352" s="1806"/>
      <c r="D352" s="1807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Криводол</v>
      </c>
      <c r="C355" s="1809"/>
      <c r="D355" s="1810"/>
      <c r="E355" s="411" t="s">
        <v>900</v>
      </c>
      <c r="F355" s="233" t="str">
        <f>$F$12</f>
        <v>5606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>
        <f>$B$9</f>
        <v>0</v>
      </c>
      <c r="C437" s="1806"/>
      <c r="D437" s="1807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Криводол</v>
      </c>
      <c r="C440" s="1809"/>
      <c r="D440" s="1810"/>
      <c r="E440" s="411" t="s">
        <v>900</v>
      </c>
      <c r="F440" s="233" t="str">
        <f>$F$12</f>
        <v>5606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>
        <f>$B$9</f>
        <v>0</v>
      </c>
      <c r="C453" s="1806"/>
      <c r="D453" s="1807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Криводол</v>
      </c>
      <c r="C456" s="1809"/>
      <c r="D456" s="1810"/>
      <c r="E456" s="411" t="s">
        <v>900</v>
      </c>
      <c r="F456" s="233" t="str">
        <f>$F$12</f>
        <v>5606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>
        <v>2151</v>
      </c>
      <c r="J569" s="153"/>
      <c r="K569" s="586">
        <v>0</v>
      </c>
      <c r="L569" s="1381">
        <f t="shared" si="121"/>
        <v>2151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>
        <v>-2151</v>
      </c>
      <c r="J575" s="153"/>
      <c r="K575" s="1655">
        <v>0</v>
      </c>
      <c r="L575" s="1395">
        <f t="shared" si="134"/>
        <v>-2151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2018-03-12T12:53:38Z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