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<sst xmlns="http://schemas.openxmlformats.org/spreadsheetml/2006/main" count="2763" uniqueCount="2083">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</sst>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>
        <f>+OTCHET!B9</f>
        <v>0</v>
      </c>
      <c r="C2" s="1661"/>
      <c r="D2" s="1662"/>
      <c r="E2" s="1008"/>
      <c r="F2" s="1009">
        <f>+OTCHET!H9</f>
        <v>0</v>
      </c>
      <c r="G2" s="1010" t="str">
        <f>+OTCHET!F12</f>
        <v>5606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852</v>
      </c>
      <c r="M116" s="1084"/>
      <c r="N116" s="1121">
        <f>+ROUND(+G116+J116+L116,0)</f>
        <v>852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852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852</v>
      </c>
      <c r="M118" s="1084"/>
      <c r="N118" s="1198">
        <f>+ROUND(+SUM(N116:N117),0)</f>
        <v>852</v>
      </c>
      <c r="O118" s="1086"/>
      <c r="P118" s="1196">
        <f>+ROUND(+SUM(P116:P117),0)</f>
        <v>0</v>
      </c>
      <c r="Q118" s="1197">
        <f>+ROUND(+SUM(Q116:Q117),0)</f>
        <v>852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852</v>
      </c>
      <c r="M120" s="1084"/>
      <c r="N120" s="1223">
        <f>+ROUND(N106+N110+N114+N118,0)</f>
        <v>852</v>
      </c>
      <c r="O120" s="1086"/>
      <c r="P120" s="1269">
        <f>+ROUND(P106+P110+P114+P118,0)</f>
        <v>0</v>
      </c>
      <c r="Q120" s="1222">
        <f>+ROUND(Q106+Q110+Q114+Q118,0)</f>
        <v>852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17052</v>
      </c>
      <c r="M129" s="1084"/>
      <c r="N129" s="1098">
        <f>+ROUND(+G129+J129+L129,0)</f>
        <v>17052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17052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17904</v>
      </c>
      <c r="M131" s="1084"/>
      <c r="N131" s="1110">
        <f>+ROUND(+G131+J131+L131,0)</f>
        <v>17904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17904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852</v>
      </c>
      <c r="M132" s="1084"/>
      <c r="N132" s="1285">
        <f>+ROUND(+N131-N129-N130,0)</f>
        <v>852</v>
      </c>
      <c r="O132" s="1086"/>
      <c r="P132" s="1283">
        <f>+ROUND(+P131-P129-P130,0)</f>
        <v>0</v>
      </c>
      <c r="Q132" s="1284">
        <f>+ROUND(+Q131-Q129-Q130,0)</f>
        <v>852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852</v>
      </c>
      <c r="G86" s="895">
        <f>+G87+G88</f>
        <v>0</v>
      </c>
      <c r="H86" s="896">
        <f>+H87+H88</f>
        <v>852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852</v>
      </c>
      <c r="G88" s="953">
        <f>+OTCHET!I521+OTCHET!I524+OTCHET!I544</f>
        <v>0</v>
      </c>
      <c r="H88" s="954">
        <f>+OTCHET!J521+OTCHET!J524+OTCHET!J544</f>
        <v>852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17052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17052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-17904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-17904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>
        <f>+OTCHET!D603</f>
        <v>0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>
        <f>+OTCHET!G600</f>
        <v>0</v>
      </c>
      <c r="F114" s="1739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f>DATE($C$3,1,1)</f>
        <v>44927</v>
      </c>
      <c r="F9" s="116">
        <v>45016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948</v>
      </c>
      <c r="F12" s="1571" t="s">
        <v>1406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852</v>
      </c>
      <c r="K544" s="570">
        <f t="shared" si="127"/>
        <v>0</v>
      </c>
      <c r="L544" s="567">
        <f t="shared" si="127"/>
        <v>852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852</v>
      </c>
      <c r="K546" s="586">
        <v>0</v>
      </c>
      <c r="L546" s="1374">
        <f t="shared" si="116"/>
        <v>852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-852</v>
      </c>
      <c r="K566" s="570">
        <f t="shared" si="128"/>
        <v>0</v>
      </c>
      <c r="L566" s="567">
        <f t="shared" si="128"/>
        <v>-852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17052</v>
      </c>
      <c r="K567" s="573">
        <v>0</v>
      </c>
      <c r="L567" s="1368">
        <f t="shared" si="116"/>
        <v>17052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-17904</v>
      </c>
      <c r="K573" s="1612">
        <v>0</v>
      </c>
      <c r="L573" s="1382">
        <f t="shared" si="129"/>
        <v>-17904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/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2"/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/>
      <c r="C605" s="1832"/>
      <c r="D605" s="664" t="s">
        <v>868</v>
      </c>
      <c r="E605" s="665"/>
      <c r="F605" s="666"/>
      <c r="G605" s="667" t="s">
        <v>869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2023-04-13T10:21:03Z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